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<sst xmlns="http://schemas.openxmlformats.org/spreadsheetml/2006/main" count="121" uniqueCount="86">
  <si>
    <t>ОТЧЕТ О ПОСТУПЛЕНИИ И ВЫБЫТИИ СРЕДСТВ БЮДЖЕТНЫХ УЧРЕЖДЕНИЙ</t>
  </si>
  <si>
    <t>рублей</t>
  </si>
  <si>
    <t>Наименование</t>
  </si>
  <si>
    <t>КБК</t>
  </si>
  <si>
    <t>Бюджетные назначения</t>
  </si>
  <si>
    <t>Поступило денежных средств всего</t>
  </si>
  <si>
    <t>Расходы ВСЕГО</t>
  </si>
  <si>
    <t>в том числе</t>
  </si>
  <si>
    <t>Остаток денежных средств на счете</t>
  </si>
  <si>
    <t>Код адм</t>
  </si>
  <si>
    <t>подраздел</t>
  </si>
  <si>
    <t>целевая статья</t>
  </si>
  <si>
    <t>вид расходов</t>
  </si>
  <si>
    <t>ВСЕГО</t>
  </si>
  <si>
    <t>в тч без платных услуг</t>
  </si>
  <si>
    <r>
      <t xml:space="preserve">Осуществление муниципальными бюджетными учреждениями полномочий по исполнению публичных обязательств перед физическими лицами </t>
    </r>
    <r>
      <rPr>
        <b/>
        <sz val="12"/>
        <rFont val="Arial Cyr"/>
        <family val="0"/>
      </rPr>
      <t>( 14 счет)</t>
    </r>
  </si>
  <si>
    <t>компенсация за приобретение книгоиздателькой продукции (методлитература)</t>
  </si>
  <si>
    <t>0702</t>
  </si>
  <si>
    <t>4239900</t>
  </si>
  <si>
    <t>013</t>
  </si>
  <si>
    <t xml:space="preserve"> на выплату компенсации части родительской платы за содержание ребенка в муниципальных образовательных учреждениях </t>
  </si>
  <si>
    <t>1004</t>
  </si>
  <si>
    <t>5201002</t>
  </si>
  <si>
    <r>
      <t>Субсидии муниципальным бюджетным учреждениям на иные цели за исключением бюджетных инвестиций</t>
    </r>
    <r>
      <rPr>
        <b/>
        <sz val="12"/>
        <rFont val="Arial Cyr"/>
        <family val="0"/>
      </rPr>
      <t xml:space="preserve">  ( 21 счет</t>
    </r>
    <r>
      <rPr>
        <b/>
        <sz val="10"/>
        <rFont val="Arial Cyr"/>
        <family val="0"/>
      </rPr>
      <t xml:space="preserve"> )</t>
    </r>
  </si>
  <si>
    <t>РЦП "Укрепление антитеррористической защищенности учреждений образования и культуры Камызякского района на 2013г."</t>
  </si>
  <si>
    <t>7950309</t>
  </si>
  <si>
    <t>922</t>
  </si>
  <si>
    <t>РЦП "Развитие системы дошкольного образования в МО "Камызякский район" на 2012 год"</t>
  </si>
  <si>
    <t>7950701</t>
  </si>
  <si>
    <t>РЦП "Организация горячего питания учащихся начальных классов в образ. учреждениях МО "Камызякский район" на 2013г."</t>
  </si>
  <si>
    <t>7950702</t>
  </si>
  <si>
    <t>022</t>
  </si>
  <si>
    <t>РЦП "Содержание и ремонт общеобразовательных учреждений МО Камызякский район" на 2013 г."</t>
  </si>
  <si>
    <t>7950712</t>
  </si>
  <si>
    <t>РЦП "Здоровье и образование на 2013 г"</t>
  </si>
  <si>
    <t>7950713</t>
  </si>
  <si>
    <t>РЦП "Информатизация системы образования МО Камызякский район" на 2012 год"</t>
  </si>
  <si>
    <t>7950714</t>
  </si>
  <si>
    <t>РЦП "Одаренные дети " на 2013 год"</t>
  </si>
  <si>
    <t>0707</t>
  </si>
  <si>
    <t>7950718</t>
  </si>
  <si>
    <t>915</t>
  </si>
  <si>
    <t>РЦП "Школьный автобус общеобраз. учреждений МО "Камызякский район" на 2012г."</t>
  </si>
  <si>
    <t>7950715</t>
  </si>
  <si>
    <t>РЦП" Оздоровление детей во время школьных каникул на 2013 год"</t>
  </si>
  <si>
    <t>7950707</t>
  </si>
  <si>
    <t>Ежемесячное денежное вознаграждение за классное руководствоклассное руководство</t>
  </si>
  <si>
    <t>5200900</t>
  </si>
  <si>
    <t>001</t>
  </si>
  <si>
    <t>Выплаты молодым специалистам в сельской местности</t>
  </si>
  <si>
    <t>1003</t>
  </si>
  <si>
    <t>52015021</t>
  </si>
  <si>
    <t>005</t>
  </si>
  <si>
    <t>Средства на поощрение талантливых обучающихся</t>
  </si>
  <si>
    <t>0709</t>
  </si>
  <si>
    <t>5201503</t>
  </si>
  <si>
    <r>
      <t xml:space="preserve">Субсидии муниципальным бюджетным учреждениям на возмещение нормативных затрат, связанных с оказанием ими муниципальных услуг  </t>
    </r>
    <r>
      <rPr>
        <b/>
        <sz val="12"/>
        <rFont val="Arial Cyr"/>
        <family val="0"/>
      </rPr>
      <t>( 20 счет)</t>
    </r>
  </si>
  <si>
    <t>в том числе:</t>
  </si>
  <si>
    <t>план</t>
  </si>
  <si>
    <t>факт</t>
  </si>
  <si>
    <t>На обеспечение госгарантий прав граждан на получение общедоступного и бесплатного общего образования</t>
  </si>
  <si>
    <t>4219906</t>
  </si>
  <si>
    <t>Средства, передаваемые на мероприятия, направленные на улучшение социальных и бытовых условий жителей МО</t>
  </si>
  <si>
    <t>300</t>
  </si>
  <si>
    <t>0700</t>
  </si>
  <si>
    <t>5201508</t>
  </si>
  <si>
    <t>ОДЦП "Комплексная модернизация системы образования Астраханской области на 2011-2015 годы"</t>
  </si>
  <si>
    <t>5220112</t>
  </si>
  <si>
    <t>ОЦП "Организация отдыха, оздоровления и занятости детей и молодежи Астрахаснкой области на 2013-2017 годы""</t>
  </si>
  <si>
    <t>5220210</t>
  </si>
  <si>
    <t>Доходы от оказания платных услуг</t>
  </si>
  <si>
    <t xml:space="preserve">Руководитель </t>
  </si>
  <si>
    <t>МП</t>
  </si>
  <si>
    <t>Главный бухгалтер</t>
  </si>
  <si>
    <t>Остаток денежных средств на 01.01.2013</t>
  </si>
  <si>
    <t>На обеспечение текущей деятельности учреждений:</t>
  </si>
  <si>
    <t>МБОУ _"Семибугровская ООШ"</t>
  </si>
  <si>
    <t>РЦП" Пожарная безопасность МО Камызякский район"</t>
  </si>
  <si>
    <t>7950314</t>
  </si>
  <si>
    <t>7950522</t>
  </si>
  <si>
    <t>РЦП"Подготовка к отопительному сезону"</t>
  </si>
  <si>
    <t>Ибрагимова Р.С.</t>
  </si>
  <si>
    <t>Султангалиева Г.Д.</t>
  </si>
  <si>
    <t>возврат КАМАЗ</t>
  </si>
  <si>
    <t>На выплату компенсации части родительской платы за содержание ребенка в муниципальных образ учреждениях  (проценты)</t>
  </si>
  <si>
    <t>на сентябрь  2013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</si>
</sst>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shrinkToFit="1"/>
    </xf>
    <xf numFmtId="2" fontId="5" fillId="33" borderId="10" xfId="0" applyNumberFormat="1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2" fontId="5" fillId="0" borderId="10" xfId="0" applyNumberFormat="1" applyFont="1" applyFill="1" applyBorder="1" applyAlignment="1">
      <alignment horizontal="center" vertical="center" shrinkToFit="1"/>
    </xf>
    <xf numFmtId="2" fontId="2" fillId="0" borderId="10" xfId="0" applyNumberFormat="1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shrinkToFit="1"/>
    </xf>
    <xf numFmtId="0" fontId="2" fillId="32" borderId="10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 shrinkToFit="1"/>
    </xf>
    <xf numFmtId="0" fontId="5" fillId="32" borderId="10" xfId="0" applyNumberFormat="1" applyFont="1" applyFill="1" applyBorder="1" applyAlignment="1">
      <alignment horizontal="center" vertical="center" shrinkToFit="1"/>
    </xf>
    <xf numFmtId="2" fontId="5" fillId="32" borderId="10" xfId="0" applyNumberFormat="1" applyFont="1" applyFill="1" applyBorder="1" applyAlignment="1">
      <alignment horizontal="center" vertical="center" shrinkToFit="1"/>
    </xf>
    <xf numFmtId="2" fontId="2" fillId="32" borderId="10" xfId="0" applyNumberFormat="1" applyFont="1" applyFill="1" applyBorder="1" applyAlignment="1">
      <alignment horizontal="center" vertical="center" shrinkToFit="1"/>
    </xf>
    <xf numFmtId="2" fontId="2" fillId="0" borderId="10" xfId="0" applyNumberFormat="1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left" vertical="center" wrapText="1" indent="2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2" fontId="2" fillId="0" borderId="11" xfId="0" applyNumberFormat="1" applyFont="1" applyFill="1" applyBorder="1" applyAlignment="1">
      <alignment horizontal="center" vertical="center" shrinkToFit="1"/>
    </xf>
    <xf numFmtId="2" fontId="2" fillId="0" borderId="11" xfId="0" applyNumberFormat="1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2" fillId="32" borderId="10" xfId="0" applyFont="1" applyFill="1" applyBorder="1" applyAlignment="1">
      <alignment horizontal="left" vertical="center" wrapText="1" indent="2"/>
    </xf>
    <xf numFmtId="0" fontId="0" fillId="32" borderId="10" xfId="0" applyFont="1" applyFill="1" applyBorder="1" applyAlignment="1">
      <alignment horizontal="left" vertical="center" wrapText="1" indent="2"/>
    </xf>
    <xf numFmtId="0" fontId="2" fillId="32" borderId="10" xfId="0" applyFont="1" applyFill="1" applyBorder="1" applyAlignment="1">
      <alignment horizontal="left" vertical="center" wrapText="1" indent="1"/>
    </xf>
    <xf numFmtId="0" fontId="3" fillId="32" borderId="10" xfId="0" applyFont="1" applyFill="1" applyBorder="1" applyAlignment="1">
      <alignment horizontal="left" vertical="center" wrapText="1" indent="2"/>
    </xf>
    <xf numFmtId="2" fontId="2" fillId="32" borderId="10" xfId="0" applyNumberFormat="1" applyFont="1" applyFill="1" applyBorder="1" applyAlignment="1">
      <alignment horizontal="left" vertical="center" wrapText="1" indent="2"/>
    </xf>
    <xf numFmtId="2" fontId="2" fillId="32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 indent="5"/>
    </xf>
    <xf numFmtId="2" fontId="0" fillId="0" borderId="10" xfId="0" applyNumberFormat="1" applyFont="1" applyFill="1" applyBorder="1" applyAlignment="1">
      <alignment horizontal="center" vertical="center" shrinkToFit="1"/>
    </xf>
    <xf numFmtId="49" fontId="0" fillId="32" borderId="10" xfId="0" applyNumberFormat="1" applyFill="1" applyBorder="1" applyAlignment="1">
      <alignment horizontal="center" vertical="center" shrinkToFit="1"/>
    </xf>
    <xf numFmtId="49" fontId="0" fillId="32" borderId="10" xfId="0" applyNumberFormat="1" applyFill="1" applyBorder="1" applyAlignment="1">
      <alignment horizontal="center" vertical="center" wrapText="1" shrinkToFit="1"/>
    </xf>
    <xf numFmtId="0" fontId="0" fillId="32" borderId="10" xfId="0" applyNumberFormat="1" applyFill="1" applyBorder="1" applyAlignment="1">
      <alignment horizontal="center" vertical="center" shrinkToFit="1"/>
    </xf>
    <xf numFmtId="2" fontId="0" fillId="32" borderId="10" xfId="0" applyNumberFormat="1" applyFill="1" applyBorder="1" applyAlignment="1">
      <alignment horizontal="center" vertical="center" shrinkToFit="1"/>
    </xf>
    <xf numFmtId="49" fontId="8" fillId="33" borderId="10" xfId="0" applyNumberFormat="1" applyFont="1" applyFill="1" applyBorder="1" applyAlignment="1">
      <alignment horizontal="center" vertical="center" shrinkToFit="1"/>
    </xf>
    <xf numFmtId="49" fontId="8" fillId="33" borderId="10" xfId="0" applyNumberFormat="1" applyFont="1" applyFill="1" applyBorder="1" applyAlignment="1">
      <alignment horizontal="center" vertical="center" wrapText="1" shrinkToFit="1"/>
    </xf>
    <xf numFmtId="0" fontId="2" fillId="0" borderId="12" xfId="0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shrinkToFit="1"/>
    </xf>
    <xf numFmtId="2" fontId="5" fillId="34" borderId="10" xfId="0" applyNumberFormat="1" applyFont="1" applyFill="1" applyBorder="1" applyAlignment="1">
      <alignment horizontal="center" vertical="center" shrinkToFit="1"/>
    </xf>
    <xf numFmtId="2" fontId="7" fillId="0" borderId="10" xfId="0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 horizontal="left" vertical="center" wrapText="1" indent="2"/>
    </xf>
    <xf numFmtId="49" fontId="0" fillId="0" borderId="10" xfId="0" applyNumberFormat="1" applyFill="1" applyBorder="1" applyAlignment="1">
      <alignment horizontal="center" vertical="center" shrinkToFit="1"/>
    </xf>
    <xf numFmtId="0" fontId="2" fillId="32" borderId="1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2" fillId="32" borderId="11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7" sqref="F27"/>
    </sheetView>
  </sheetViews>
  <sheetFormatPr defaultColWidth="9.140625" defaultRowHeight="15"/>
  <cols>
    <col min="1" max="1" width="42.00390625" style="0" customWidth="1"/>
    <col min="6" max="7" width="11.8515625" style="0" customWidth="1"/>
    <col min="8" max="8" width="12.00390625" style="0" customWidth="1"/>
    <col min="17" max="17" width="13.00390625" style="0" customWidth="1"/>
    <col min="18" max="18" width="12.00390625" style="0" customWidth="1"/>
  </cols>
  <sheetData>
    <row r="1" spans="1:22" ht="1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15">
      <c r="A2" s="60" t="s">
        <v>76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15">
      <c r="A3" s="60" t="s">
        <v>85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2" ht="15">
      <c r="A4" s="1"/>
      <c r="B4" s="1"/>
      <c r="C4" s="1"/>
      <c r="D4" s="1"/>
      <c r="E4" s="1"/>
      <c r="F4" s="2"/>
      <c r="G4" s="2"/>
      <c r="H4" s="1"/>
      <c r="I4" s="1"/>
      <c r="J4" s="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 t="s">
        <v>1</v>
      </c>
    </row>
    <row r="5" spans="1:22" ht="15">
      <c r="A5" s="61" t="s">
        <v>2</v>
      </c>
      <c r="B5" s="62" t="s">
        <v>3</v>
      </c>
      <c r="C5" s="63"/>
      <c r="D5" s="63"/>
      <c r="E5" s="64"/>
      <c r="F5" s="57" t="s">
        <v>4</v>
      </c>
      <c r="G5" s="57" t="s">
        <v>74</v>
      </c>
      <c r="H5" s="66" t="s">
        <v>5</v>
      </c>
      <c r="I5" s="61" t="s">
        <v>6</v>
      </c>
      <c r="J5" s="68" t="s">
        <v>7</v>
      </c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59" t="s">
        <v>8</v>
      </c>
    </row>
    <row r="6" spans="1:22" ht="32.25" customHeight="1">
      <c r="A6" s="61"/>
      <c r="B6" s="5" t="s">
        <v>9</v>
      </c>
      <c r="C6" s="5" t="s">
        <v>10</v>
      </c>
      <c r="D6" s="5" t="s">
        <v>11</v>
      </c>
      <c r="E6" s="5" t="s">
        <v>12</v>
      </c>
      <c r="F6" s="65"/>
      <c r="G6" s="58"/>
      <c r="H6" s="67"/>
      <c r="I6" s="61"/>
      <c r="J6" s="5">
        <v>211</v>
      </c>
      <c r="K6" s="6">
        <v>212</v>
      </c>
      <c r="L6" s="6">
        <v>213</v>
      </c>
      <c r="M6" s="6">
        <v>221</v>
      </c>
      <c r="N6" s="6">
        <v>222</v>
      </c>
      <c r="O6" s="6">
        <v>223</v>
      </c>
      <c r="P6" s="6">
        <v>262</v>
      </c>
      <c r="Q6" s="6">
        <v>225</v>
      </c>
      <c r="R6" s="6">
        <v>226</v>
      </c>
      <c r="S6" s="6">
        <v>290</v>
      </c>
      <c r="T6" s="6">
        <v>310</v>
      </c>
      <c r="U6" s="6">
        <v>340</v>
      </c>
      <c r="V6" s="59"/>
    </row>
    <row r="7" spans="1:22" ht="15.75">
      <c r="A7" s="7" t="s">
        <v>13</v>
      </c>
      <c r="B7" s="7"/>
      <c r="C7" s="8"/>
      <c r="D7" s="8"/>
      <c r="E7" s="8"/>
      <c r="F7" s="10">
        <f>F10+F16+F34+F45</f>
        <v>13465187.4</v>
      </c>
      <c r="G7" s="10">
        <f>G10+G16+G34+G45</f>
        <v>43325.99</v>
      </c>
      <c r="H7" s="10">
        <f>H10+H16+H34</f>
        <v>9438348.96</v>
      </c>
      <c r="I7" s="10">
        <f>I10+I16+I34</f>
        <v>9403295.69</v>
      </c>
      <c r="J7" s="10">
        <f aca="true" t="shared" si="0" ref="J7:T7">J10+J16+J34+J45</f>
        <v>5379514.25</v>
      </c>
      <c r="K7" s="10">
        <f t="shared" si="0"/>
        <v>23100</v>
      </c>
      <c r="L7" s="10">
        <f t="shared" si="0"/>
        <v>1639702.23</v>
      </c>
      <c r="M7" s="10">
        <f t="shared" si="0"/>
        <v>8789.77</v>
      </c>
      <c r="N7" s="10">
        <f t="shared" si="0"/>
        <v>0</v>
      </c>
      <c r="O7" s="10">
        <f t="shared" si="0"/>
        <v>416129.67</v>
      </c>
      <c r="P7" s="10">
        <f t="shared" si="0"/>
        <v>80155.05</v>
      </c>
      <c r="Q7" s="10">
        <f t="shared" si="0"/>
        <v>474377.07000000007</v>
      </c>
      <c r="R7" s="10">
        <f t="shared" si="0"/>
        <v>432796.69</v>
      </c>
      <c r="S7" s="10">
        <f t="shared" si="0"/>
        <v>14468.36</v>
      </c>
      <c r="T7" s="10">
        <f t="shared" si="0"/>
        <v>79067</v>
      </c>
      <c r="U7" s="10">
        <f>U10+U16+U34</f>
        <v>859195.6000000001</v>
      </c>
      <c r="V7" s="10">
        <f>V10+V16+V34</f>
        <v>78379.26000000049</v>
      </c>
    </row>
    <row r="8" spans="1:22" ht="24.75" customHeight="1">
      <c r="A8" s="11" t="s">
        <v>14</v>
      </c>
      <c r="B8" s="7"/>
      <c r="C8" s="8"/>
      <c r="D8" s="8"/>
      <c r="E8" s="8"/>
      <c r="F8" s="10">
        <f>F10+F16+F34</f>
        <v>13015187.4</v>
      </c>
      <c r="G8" s="10">
        <f>G10+G16+G34</f>
        <v>43325.99</v>
      </c>
      <c r="H8" s="10">
        <f>H10+H16+H34-H45</f>
        <v>9101330.510000002</v>
      </c>
      <c r="I8" s="10">
        <f>I10+I16+I34-I45</f>
        <v>9068713.1</v>
      </c>
      <c r="J8" s="10">
        <f aca="true" t="shared" si="1" ref="J8:T8">J10+J16+J34</f>
        <v>5379514.25</v>
      </c>
      <c r="K8" s="10">
        <f t="shared" si="1"/>
        <v>23100</v>
      </c>
      <c r="L8" s="10">
        <f t="shared" si="1"/>
        <v>1639702.23</v>
      </c>
      <c r="M8" s="10">
        <f t="shared" si="1"/>
        <v>8789.77</v>
      </c>
      <c r="N8" s="10">
        <f t="shared" si="1"/>
        <v>0</v>
      </c>
      <c r="O8" s="10">
        <f t="shared" si="1"/>
        <v>416129.67</v>
      </c>
      <c r="P8" s="10">
        <f t="shared" si="1"/>
        <v>80155.05</v>
      </c>
      <c r="Q8" s="10">
        <f t="shared" si="1"/>
        <v>474377.07000000007</v>
      </c>
      <c r="R8" s="10">
        <f t="shared" si="1"/>
        <v>428796.69</v>
      </c>
      <c r="S8" s="10">
        <f t="shared" si="1"/>
        <v>14468.36</v>
      </c>
      <c r="T8" s="10">
        <f t="shared" si="1"/>
        <v>79067</v>
      </c>
      <c r="U8" s="10">
        <f>U10+U16+U34-U45</f>
        <v>528613.01</v>
      </c>
      <c r="V8" s="10">
        <f>V10+V16+V34-V45</f>
        <v>75943.4000000005</v>
      </c>
    </row>
    <row r="9" spans="1:22" ht="15.75">
      <c r="A9" s="12"/>
      <c r="B9" s="12"/>
      <c r="C9" s="13"/>
      <c r="D9" s="13"/>
      <c r="E9" s="13"/>
      <c r="F9" s="14"/>
      <c r="G9" s="14"/>
      <c r="H9" s="14"/>
      <c r="I9" s="1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53"/>
    </row>
    <row r="10" spans="1:22" ht="34.5" customHeight="1">
      <c r="A10" s="17" t="s">
        <v>15</v>
      </c>
      <c r="B10" s="17"/>
      <c r="C10" s="18"/>
      <c r="D10" s="18"/>
      <c r="E10" s="18"/>
      <c r="F10" s="10">
        <f aca="true" t="shared" si="2" ref="F10:U10">F12+F13+F14+F15</f>
        <v>196992</v>
      </c>
      <c r="G10" s="10">
        <f t="shared" si="2"/>
        <v>0</v>
      </c>
      <c r="H10" s="10">
        <f t="shared" si="2"/>
        <v>118211.66</v>
      </c>
      <c r="I10" s="10">
        <f t="shared" si="2"/>
        <v>103255.05</v>
      </c>
      <c r="J10" s="10">
        <f t="shared" si="2"/>
        <v>0</v>
      </c>
      <c r="K10" s="10">
        <f t="shared" si="2"/>
        <v>23100</v>
      </c>
      <c r="L10" s="10">
        <f t="shared" si="2"/>
        <v>0</v>
      </c>
      <c r="M10" s="10">
        <f t="shared" si="2"/>
        <v>0</v>
      </c>
      <c r="N10" s="10">
        <f t="shared" si="2"/>
        <v>0</v>
      </c>
      <c r="O10" s="10">
        <f t="shared" si="2"/>
        <v>0</v>
      </c>
      <c r="P10" s="10">
        <f t="shared" si="2"/>
        <v>80155.05</v>
      </c>
      <c r="Q10" s="10">
        <f t="shared" si="2"/>
        <v>0</v>
      </c>
      <c r="R10" s="10">
        <f t="shared" si="2"/>
        <v>0</v>
      </c>
      <c r="S10" s="10">
        <f t="shared" si="2"/>
        <v>0</v>
      </c>
      <c r="T10" s="10">
        <f t="shared" si="2"/>
        <v>0</v>
      </c>
      <c r="U10" s="10">
        <f t="shared" si="2"/>
        <v>0</v>
      </c>
      <c r="V10" s="10">
        <f>V12+V13+V14+V15</f>
        <v>14956.61</v>
      </c>
    </row>
    <row r="11" spans="1:22" ht="15.75">
      <c r="A11" s="19" t="s">
        <v>7</v>
      </c>
      <c r="B11" s="5"/>
      <c r="C11" s="20"/>
      <c r="D11" s="20"/>
      <c r="E11" s="20"/>
      <c r="F11" s="21"/>
      <c r="G11" s="21"/>
      <c r="H11" s="21"/>
      <c r="I11" s="22"/>
      <c r="J11" s="23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15">
        <f>G11+H11-I11</f>
        <v>0</v>
      </c>
    </row>
    <row r="12" spans="1:22" ht="40.5" customHeight="1">
      <c r="A12" s="25" t="s">
        <v>16</v>
      </c>
      <c r="B12" s="5">
        <v>300</v>
      </c>
      <c r="C12" s="20" t="s">
        <v>17</v>
      </c>
      <c r="D12" s="20" t="s">
        <v>18</v>
      </c>
      <c r="E12" s="20" t="s">
        <v>19</v>
      </c>
      <c r="F12" s="21">
        <v>31200</v>
      </c>
      <c r="G12" s="21"/>
      <c r="H12" s="21">
        <v>31200</v>
      </c>
      <c r="I12" s="22">
        <f>SUM(J12:U12)</f>
        <v>23100</v>
      </c>
      <c r="J12" s="23"/>
      <c r="K12" s="24">
        <v>23100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15">
        <f>G12+H12-I12</f>
        <v>8100</v>
      </c>
    </row>
    <row r="13" spans="1:22" ht="51">
      <c r="A13" s="25" t="s">
        <v>20</v>
      </c>
      <c r="B13" s="5">
        <v>300</v>
      </c>
      <c r="C13" s="20" t="s">
        <v>21</v>
      </c>
      <c r="D13" s="20" t="s">
        <v>22</v>
      </c>
      <c r="E13" s="20" t="s">
        <v>19</v>
      </c>
      <c r="F13" s="21">
        <v>165792</v>
      </c>
      <c r="G13" s="21"/>
      <c r="H13" s="21">
        <v>87011.66</v>
      </c>
      <c r="I13" s="22">
        <f>SUM(J13:U13)</f>
        <v>80155.05</v>
      </c>
      <c r="J13" s="23"/>
      <c r="K13" s="24"/>
      <c r="L13" s="24"/>
      <c r="M13" s="24"/>
      <c r="N13" s="24"/>
      <c r="O13" s="24"/>
      <c r="P13" s="24">
        <v>80155.05</v>
      </c>
      <c r="Q13" s="24"/>
      <c r="R13" s="24"/>
      <c r="S13" s="24"/>
      <c r="T13" s="24"/>
      <c r="U13" s="24"/>
      <c r="V13" s="15">
        <f>G13+H13-I13</f>
        <v>6856.610000000001</v>
      </c>
    </row>
    <row r="14" spans="1:22" ht="15.75">
      <c r="A14" s="25"/>
      <c r="B14" s="5"/>
      <c r="C14" s="20"/>
      <c r="D14" s="20"/>
      <c r="E14" s="20"/>
      <c r="F14" s="21"/>
      <c r="G14" s="21"/>
      <c r="H14" s="21"/>
      <c r="I14" s="22">
        <f>SUM(J14:U14)</f>
        <v>0</v>
      </c>
      <c r="J14" s="23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15">
        <f>G14+H14-I14</f>
        <v>0</v>
      </c>
    </row>
    <row r="15" spans="1:22" ht="15.75">
      <c r="A15" s="12"/>
      <c r="B15" s="12"/>
      <c r="C15" s="13"/>
      <c r="D15" s="13"/>
      <c r="E15" s="13"/>
      <c r="F15" s="14"/>
      <c r="G15" s="14"/>
      <c r="H15" s="14"/>
      <c r="I15" s="22">
        <f>SUM(J15:U15)</f>
        <v>0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5">
        <f>G15+H15-I15</f>
        <v>0</v>
      </c>
    </row>
    <row r="16" spans="1:22" ht="57.75" customHeight="1">
      <c r="A16" s="17" t="s">
        <v>23</v>
      </c>
      <c r="B16" s="17"/>
      <c r="C16" s="18"/>
      <c r="D16" s="18"/>
      <c r="E16" s="18"/>
      <c r="F16" s="9">
        <f>SUM(F18:F33)</f>
        <v>1612409.4</v>
      </c>
      <c r="G16" s="10">
        <f aca="true" t="shared" si="3" ref="G16:V16">SUM(G17:G33)</f>
        <v>0</v>
      </c>
      <c r="H16" s="10">
        <f t="shared" si="3"/>
        <v>1194220.85</v>
      </c>
      <c r="I16" s="10">
        <f t="shared" si="3"/>
        <v>1134372.0899999999</v>
      </c>
      <c r="J16" s="10">
        <f t="shared" si="3"/>
        <v>76173.44</v>
      </c>
      <c r="K16" s="10">
        <f t="shared" si="3"/>
        <v>0</v>
      </c>
      <c r="L16" s="10">
        <f t="shared" si="3"/>
        <v>22927.56</v>
      </c>
      <c r="M16" s="10">
        <f t="shared" si="3"/>
        <v>0</v>
      </c>
      <c r="N16" s="10">
        <f t="shared" si="3"/>
        <v>0</v>
      </c>
      <c r="O16" s="10">
        <f t="shared" si="3"/>
        <v>0</v>
      </c>
      <c r="P16" s="10">
        <f t="shared" si="3"/>
        <v>0</v>
      </c>
      <c r="Q16" s="10">
        <f t="shared" si="3"/>
        <v>378202.94000000006</v>
      </c>
      <c r="R16" s="10">
        <f t="shared" si="3"/>
        <v>205912.99</v>
      </c>
      <c r="S16" s="10">
        <f t="shared" si="3"/>
        <v>1600</v>
      </c>
      <c r="T16" s="10">
        <f t="shared" si="3"/>
        <v>59577</v>
      </c>
      <c r="U16" s="10">
        <f t="shared" si="3"/>
        <v>389978.16000000003</v>
      </c>
      <c r="V16" s="10">
        <f t="shared" si="3"/>
        <v>59848.76000000001</v>
      </c>
    </row>
    <row r="17" spans="1:22" ht="30" customHeight="1">
      <c r="A17" s="26" t="s">
        <v>7</v>
      </c>
      <c r="B17" s="27"/>
      <c r="C17" s="28"/>
      <c r="D17" s="28"/>
      <c r="E17" s="28"/>
      <c r="F17" s="29"/>
      <c r="G17" s="29"/>
      <c r="H17" s="29"/>
      <c r="I17" s="51">
        <f aca="true" t="shared" si="4" ref="I17:I34">SUM(J17:U17)</f>
        <v>0</v>
      </c>
      <c r="J17" s="30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15">
        <f>G17+H17-I17</f>
        <v>0</v>
      </c>
    </row>
    <row r="18" spans="1:22" ht="45.75" customHeight="1">
      <c r="A18" s="32" t="s">
        <v>24</v>
      </c>
      <c r="B18" s="6">
        <v>300</v>
      </c>
      <c r="C18" s="33" t="s">
        <v>17</v>
      </c>
      <c r="D18" s="33" t="s">
        <v>25</v>
      </c>
      <c r="E18" s="33" t="s">
        <v>26</v>
      </c>
      <c r="F18" s="14">
        <v>140100</v>
      </c>
      <c r="G18" s="14"/>
      <c r="H18" s="14">
        <v>140022</v>
      </c>
      <c r="I18" s="15">
        <f t="shared" si="4"/>
        <v>140000</v>
      </c>
      <c r="J18" s="16"/>
      <c r="K18" s="24"/>
      <c r="L18" s="24"/>
      <c r="M18" s="24"/>
      <c r="N18" s="24"/>
      <c r="O18" s="24"/>
      <c r="P18" s="24"/>
      <c r="R18" s="24">
        <v>99978</v>
      </c>
      <c r="S18" s="24"/>
      <c r="T18" s="24"/>
      <c r="U18" s="24">
        <v>40022</v>
      </c>
      <c r="V18" s="15">
        <f>G18+H18-I18</f>
        <v>22</v>
      </c>
    </row>
    <row r="19" spans="1:22" ht="51" customHeight="1">
      <c r="A19" s="34" t="s">
        <v>27</v>
      </c>
      <c r="B19" s="6">
        <v>300</v>
      </c>
      <c r="C19" s="13" t="s">
        <v>17</v>
      </c>
      <c r="D19" s="13" t="s">
        <v>28</v>
      </c>
      <c r="E19" s="13" t="s">
        <v>26</v>
      </c>
      <c r="F19" s="14">
        <v>142000</v>
      </c>
      <c r="G19" s="14"/>
      <c r="H19" s="14">
        <v>95551</v>
      </c>
      <c r="I19" s="15">
        <f t="shared" si="4"/>
        <v>93166</v>
      </c>
      <c r="J19" s="16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>
        <v>93166</v>
      </c>
      <c r="V19" s="15">
        <f aca="true" t="shared" si="5" ref="V19:V33">G19+H19-I19</f>
        <v>2385</v>
      </c>
    </row>
    <row r="20" spans="1:22" ht="60">
      <c r="A20" s="35" t="s">
        <v>29</v>
      </c>
      <c r="B20" s="6">
        <v>300</v>
      </c>
      <c r="C20" s="33" t="s">
        <v>17</v>
      </c>
      <c r="D20" s="33" t="s">
        <v>30</v>
      </c>
      <c r="E20" s="33" t="s">
        <v>31</v>
      </c>
      <c r="F20" s="14">
        <v>196500</v>
      </c>
      <c r="G20" s="14"/>
      <c r="H20" s="14">
        <v>160953</v>
      </c>
      <c r="I20" s="15">
        <f t="shared" si="4"/>
        <v>135424</v>
      </c>
      <c r="J20" s="16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>
        <v>135424</v>
      </c>
      <c r="V20" s="15">
        <f t="shared" si="5"/>
        <v>25529</v>
      </c>
    </row>
    <row r="21" spans="1:22" ht="42.75" customHeight="1">
      <c r="A21" s="35" t="s">
        <v>32</v>
      </c>
      <c r="B21" s="6">
        <v>300</v>
      </c>
      <c r="C21" s="13" t="s">
        <v>17</v>
      </c>
      <c r="D21" s="13" t="s">
        <v>33</v>
      </c>
      <c r="E21" s="13" t="s">
        <v>26</v>
      </c>
      <c r="F21" s="14">
        <v>200000</v>
      </c>
      <c r="G21" s="14"/>
      <c r="H21" s="14">
        <v>200000</v>
      </c>
      <c r="I21" s="15">
        <f t="shared" si="4"/>
        <v>200000</v>
      </c>
      <c r="J21" s="16"/>
      <c r="K21" s="24"/>
      <c r="L21" s="24"/>
      <c r="M21" s="24"/>
      <c r="N21" s="24"/>
      <c r="O21" s="24"/>
      <c r="P21" s="24"/>
      <c r="Q21" s="24">
        <v>200000</v>
      </c>
      <c r="R21" s="24"/>
      <c r="S21" s="24"/>
      <c r="T21" s="24"/>
      <c r="U21" s="24"/>
      <c r="V21" s="15">
        <f t="shared" si="5"/>
        <v>0</v>
      </c>
    </row>
    <row r="22" spans="1:22" ht="30" customHeight="1">
      <c r="A22" s="35" t="s">
        <v>34</v>
      </c>
      <c r="B22" s="6">
        <v>300</v>
      </c>
      <c r="C22" s="33" t="s">
        <v>17</v>
      </c>
      <c r="D22" s="33" t="s">
        <v>35</v>
      </c>
      <c r="E22" s="33" t="s">
        <v>31</v>
      </c>
      <c r="F22" s="14">
        <v>44000</v>
      </c>
      <c r="G22" s="14"/>
      <c r="H22" s="14">
        <v>40627</v>
      </c>
      <c r="I22" s="15">
        <f t="shared" si="4"/>
        <v>40627</v>
      </c>
      <c r="J22" s="16"/>
      <c r="K22" s="24"/>
      <c r="L22" s="24"/>
      <c r="M22" s="24"/>
      <c r="N22" s="24"/>
      <c r="O22" s="24"/>
      <c r="P22" s="24"/>
      <c r="Q22" s="24"/>
      <c r="R22" s="24"/>
      <c r="S22" s="24"/>
      <c r="T22" s="24">
        <v>40627</v>
      </c>
      <c r="U22" s="24"/>
      <c r="V22" s="15">
        <f t="shared" si="5"/>
        <v>0</v>
      </c>
    </row>
    <row r="23" spans="1:22" ht="37.5" customHeight="1">
      <c r="A23" s="34" t="s">
        <v>36</v>
      </c>
      <c r="B23" s="36">
        <v>300</v>
      </c>
      <c r="C23" s="34">
        <v>702</v>
      </c>
      <c r="D23" s="33" t="s">
        <v>37</v>
      </c>
      <c r="E23" s="33" t="s">
        <v>31</v>
      </c>
      <c r="F23" s="37">
        <v>30000</v>
      </c>
      <c r="G23" s="37"/>
      <c r="H23" s="34">
        <v>6000</v>
      </c>
      <c r="I23" s="15">
        <f t="shared" si="4"/>
        <v>6000</v>
      </c>
      <c r="J23" s="38"/>
      <c r="K23" s="38"/>
      <c r="L23" s="38"/>
      <c r="M23" s="38"/>
      <c r="N23" s="38"/>
      <c r="O23" s="38"/>
      <c r="P23" s="38"/>
      <c r="Q23" s="38">
        <v>1350</v>
      </c>
      <c r="R23" s="39">
        <v>4650</v>
      </c>
      <c r="S23" s="38"/>
      <c r="T23" s="38"/>
      <c r="U23" s="38"/>
      <c r="V23" s="15">
        <f t="shared" si="5"/>
        <v>0</v>
      </c>
    </row>
    <row r="24" spans="1:22" ht="41.25" customHeight="1">
      <c r="A24" s="35" t="s">
        <v>38</v>
      </c>
      <c r="B24" s="36">
        <v>300</v>
      </c>
      <c r="C24" s="33" t="s">
        <v>39</v>
      </c>
      <c r="D24" s="33" t="s">
        <v>40</v>
      </c>
      <c r="E24" s="33" t="s">
        <v>41</v>
      </c>
      <c r="F24" s="37"/>
      <c r="G24" s="37"/>
      <c r="H24" s="34"/>
      <c r="I24" s="15">
        <f t="shared" si="4"/>
        <v>0</v>
      </c>
      <c r="J24" s="38"/>
      <c r="K24" s="38"/>
      <c r="L24" s="38"/>
      <c r="M24" s="38"/>
      <c r="N24" s="38"/>
      <c r="O24" s="38"/>
      <c r="P24" s="38"/>
      <c r="Q24" s="38"/>
      <c r="R24" s="39"/>
      <c r="S24" s="38"/>
      <c r="T24" s="38"/>
      <c r="U24" s="38"/>
      <c r="V24" s="15">
        <f t="shared" si="5"/>
        <v>0</v>
      </c>
    </row>
    <row r="25" spans="1:22" ht="64.5" customHeight="1">
      <c r="A25" s="34" t="s">
        <v>42</v>
      </c>
      <c r="B25" s="6">
        <v>300</v>
      </c>
      <c r="C25" s="33" t="s">
        <v>17</v>
      </c>
      <c r="D25" s="13" t="s">
        <v>43</v>
      </c>
      <c r="E25" s="33" t="s">
        <v>31</v>
      </c>
      <c r="F25" s="14">
        <v>264000</v>
      </c>
      <c r="G25" s="14"/>
      <c r="H25" s="14">
        <v>288701.45</v>
      </c>
      <c r="I25" s="15">
        <f t="shared" si="4"/>
        <v>274925.69</v>
      </c>
      <c r="J25" s="16"/>
      <c r="K25" s="24"/>
      <c r="L25" s="24"/>
      <c r="M25" s="24"/>
      <c r="N25" s="24"/>
      <c r="O25" s="24"/>
      <c r="P25" s="24"/>
      <c r="Q25" s="24">
        <v>164299.54</v>
      </c>
      <c r="R25" s="24">
        <v>1734.99</v>
      </c>
      <c r="S25" s="24"/>
      <c r="T25" s="24"/>
      <c r="U25" s="24">
        <v>108891.16</v>
      </c>
      <c r="V25" s="15">
        <f t="shared" si="5"/>
        <v>13775.76000000001</v>
      </c>
    </row>
    <row r="26" spans="1:22" ht="54.75" customHeight="1">
      <c r="A26" s="35" t="s">
        <v>44</v>
      </c>
      <c r="B26" s="6">
        <v>300</v>
      </c>
      <c r="C26" s="33" t="s">
        <v>39</v>
      </c>
      <c r="D26" s="33" t="s">
        <v>45</v>
      </c>
      <c r="E26" s="33" t="s">
        <v>41</v>
      </c>
      <c r="F26" s="14">
        <v>78946.4</v>
      </c>
      <c r="G26" s="14"/>
      <c r="H26" s="14">
        <v>78946.4</v>
      </c>
      <c r="I26" s="15">
        <f t="shared" si="4"/>
        <v>77676.4</v>
      </c>
      <c r="J26" s="16"/>
      <c r="K26" s="24"/>
      <c r="L26" s="24"/>
      <c r="M26" s="24"/>
      <c r="N26" s="24"/>
      <c r="O26" s="24"/>
      <c r="P26" s="24"/>
      <c r="Q26" s="24">
        <v>1156.4</v>
      </c>
      <c r="R26" s="24">
        <v>64250</v>
      </c>
      <c r="S26" s="24"/>
      <c r="T26" s="24"/>
      <c r="U26" s="24">
        <v>12270</v>
      </c>
      <c r="V26" s="15">
        <f t="shared" si="5"/>
        <v>1270</v>
      </c>
    </row>
    <row r="27" spans="1:22" ht="52.5" customHeight="1">
      <c r="A27" s="25" t="s">
        <v>46</v>
      </c>
      <c r="B27" s="6">
        <v>300</v>
      </c>
      <c r="C27" s="13" t="s">
        <v>17</v>
      </c>
      <c r="D27" s="13" t="s">
        <v>47</v>
      </c>
      <c r="E27" s="13" t="s">
        <v>48</v>
      </c>
      <c r="F27" s="14">
        <v>172933</v>
      </c>
      <c r="G27" s="14"/>
      <c r="H27" s="14">
        <v>112118</v>
      </c>
      <c r="I27" s="15">
        <f t="shared" si="4"/>
        <v>99101</v>
      </c>
      <c r="J27" s="16">
        <v>76173.44</v>
      </c>
      <c r="K27" s="24"/>
      <c r="L27" s="24">
        <v>22927.56</v>
      </c>
      <c r="M27" s="24"/>
      <c r="N27" s="24"/>
      <c r="O27" s="24"/>
      <c r="P27" s="24"/>
      <c r="Q27" s="24"/>
      <c r="R27" s="24"/>
      <c r="S27" s="24"/>
      <c r="T27" s="24"/>
      <c r="U27" s="24"/>
      <c r="V27" s="15">
        <f t="shared" si="5"/>
        <v>13017</v>
      </c>
    </row>
    <row r="28" spans="1:22" ht="39.75" customHeight="1">
      <c r="A28" s="25" t="s">
        <v>49</v>
      </c>
      <c r="B28" s="6">
        <v>300</v>
      </c>
      <c r="C28" s="13" t="s">
        <v>50</v>
      </c>
      <c r="D28" s="33" t="s">
        <v>51</v>
      </c>
      <c r="E28" s="13" t="s">
        <v>52</v>
      </c>
      <c r="F28" s="14"/>
      <c r="G28" s="14"/>
      <c r="H28" s="14"/>
      <c r="I28" s="15">
        <f t="shared" si="4"/>
        <v>0</v>
      </c>
      <c r="J28" s="16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15">
        <f t="shared" si="5"/>
        <v>0</v>
      </c>
    </row>
    <row r="29" spans="1:22" ht="38.25" customHeight="1">
      <c r="A29" s="25" t="s">
        <v>53</v>
      </c>
      <c r="B29" s="6">
        <v>300</v>
      </c>
      <c r="C29" s="13" t="s">
        <v>54</v>
      </c>
      <c r="D29" s="13" t="s">
        <v>55</v>
      </c>
      <c r="E29" s="13" t="s">
        <v>19</v>
      </c>
      <c r="F29" s="14"/>
      <c r="G29" s="14"/>
      <c r="H29" s="14"/>
      <c r="I29" s="15">
        <f t="shared" si="4"/>
        <v>0</v>
      </c>
      <c r="J29" s="16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15">
        <f t="shared" si="5"/>
        <v>0</v>
      </c>
    </row>
    <row r="30" spans="1:22" ht="85.5" customHeight="1">
      <c r="A30" s="25" t="s">
        <v>77</v>
      </c>
      <c r="B30" s="5">
        <v>300</v>
      </c>
      <c r="C30" s="20" t="s">
        <v>17</v>
      </c>
      <c r="D30" s="20" t="s">
        <v>78</v>
      </c>
      <c r="E30" s="20" t="s">
        <v>26</v>
      </c>
      <c r="F30" s="14">
        <v>57000</v>
      </c>
      <c r="G30" s="14"/>
      <c r="H30" s="14">
        <v>24897</v>
      </c>
      <c r="I30" s="15">
        <f t="shared" si="4"/>
        <v>24897</v>
      </c>
      <c r="J30" s="16"/>
      <c r="K30" s="24"/>
      <c r="L30" s="24"/>
      <c r="M30" s="24"/>
      <c r="N30" s="24"/>
      <c r="O30" s="24"/>
      <c r="P30" s="24"/>
      <c r="Q30" s="24">
        <v>3897</v>
      </c>
      <c r="R30" s="24">
        <v>21000</v>
      </c>
      <c r="S30" s="24"/>
      <c r="T30" s="24"/>
      <c r="U30" s="24"/>
      <c r="V30" s="15">
        <f t="shared" si="5"/>
        <v>0</v>
      </c>
    </row>
    <row r="31" spans="1:22" ht="27.75" customHeight="1">
      <c r="A31" s="34" t="s">
        <v>80</v>
      </c>
      <c r="B31" s="6">
        <v>300</v>
      </c>
      <c r="C31" s="13" t="s">
        <v>17</v>
      </c>
      <c r="D31" s="13" t="s">
        <v>79</v>
      </c>
      <c r="E31" s="13" t="s">
        <v>26</v>
      </c>
      <c r="F31" s="14">
        <v>286930</v>
      </c>
      <c r="G31" s="14"/>
      <c r="H31" s="14">
        <v>46405</v>
      </c>
      <c r="I31" s="15">
        <f t="shared" si="4"/>
        <v>42555</v>
      </c>
      <c r="J31" s="16"/>
      <c r="K31" s="24"/>
      <c r="L31" s="24"/>
      <c r="M31" s="24"/>
      <c r="N31" s="24"/>
      <c r="O31" s="24"/>
      <c r="P31" s="24"/>
      <c r="Q31" s="24">
        <v>7500</v>
      </c>
      <c r="R31" s="24">
        <v>14300</v>
      </c>
      <c r="S31" s="24">
        <v>1600</v>
      </c>
      <c r="T31" s="24">
        <v>18950</v>
      </c>
      <c r="U31" s="24">
        <v>205</v>
      </c>
      <c r="V31" s="15">
        <f t="shared" si="5"/>
        <v>3850</v>
      </c>
    </row>
    <row r="32" spans="1:22" ht="15.75">
      <c r="A32" s="34"/>
      <c r="B32" s="6"/>
      <c r="C32" s="13"/>
      <c r="D32" s="13"/>
      <c r="E32" s="13"/>
      <c r="F32" s="14"/>
      <c r="G32" s="14"/>
      <c r="H32" s="14"/>
      <c r="I32" s="15">
        <f t="shared" si="4"/>
        <v>0</v>
      </c>
      <c r="J32" s="16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15">
        <f t="shared" si="5"/>
        <v>0</v>
      </c>
    </row>
    <row r="33" spans="1:22" ht="15.75">
      <c r="A33" s="34"/>
      <c r="B33" s="6"/>
      <c r="C33" s="13"/>
      <c r="D33" s="13"/>
      <c r="E33" s="13"/>
      <c r="F33" s="14"/>
      <c r="G33" s="14"/>
      <c r="H33" s="14"/>
      <c r="I33" s="15">
        <f t="shared" si="4"/>
        <v>0</v>
      </c>
      <c r="J33" s="16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15">
        <f t="shared" si="5"/>
        <v>0</v>
      </c>
    </row>
    <row r="34" spans="1:22" ht="72.75" customHeight="1">
      <c r="A34" s="17" t="s">
        <v>56</v>
      </c>
      <c r="B34" s="17"/>
      <c r="C34" s="18"/>
      <c r="D34" s="18"/>
      <c r="E34" s="18"/>
      <c r="F34" s="10">
        <f>F37+F39+F40+F41+F42+F43+F44</f>
        <v>11205786</v>
      </c>
      <c r="G34" s="10">
        <f>G38+G39+G40+G41+G42+G43+G44</f>
        <v>43325.99</v>
      </c>
      <c r="H34" s="10">
        <f>H38+H39+H40+H41+H42+H43+H44+H45</f>
        <v>8125916.45</v>
      </c>
      <c r="I34" s="52">
        <f t="shared" si="4"/>
        <v>8165668.55</v>
      </c>
      <c r="J34" s="10">
        <f aca="true" t="shared" si="6" ref="J34:T34">J38+J39+J40+J41+J42+J43+J44</f>
        <v>5303340.81</v>
      </c>
      <c r="K34" s="10">
        <f t="shared" si="6"/>
        <v>0</v>
      </c>
      <c r="L34" s="10">
        <f t="shared" si="6"/>
        <v>1616774.67</v>
      </c>
      <c r="M34" s="10">
        <f t="shared" si="6"/>
        <v>8789.77</v>
      </c>
      <c r="N34" s="10">
        <f t="shared" si="6"/>
        <v>0</v>
      </c>
      <c r="O34" s="10">
        <f t="shared" si="6"/>
        <v>416129.67</v>
      </c>
      <c r="P34" s="10">
        <f t="shared" si="6"/>
        <v>0</v>
      </c>
      <c r="Q34" s="10">
        <f t="shared" si="6"/>
        <v>96174.13</v>
      </c>
      <c r="R34" s="10">
        <f>R38+R39+R40+R41+R42+R43+R44+R45</f>
        <v>222883.7</v>
      </c>
      <c r="S34" s="10">
        <f t="shared" si="6"/>
        <v>12868.36</v>
      </c>
      <c r="T34" s="10">
        <f t="shared" si="6"/>
        <v>19490</v>
      </c>
      <c r="U34" s="10">
        <f>U38+U39+U40+U41+U42+U43+U44+U45</f>
        <v>469217.44000000006</v>
      </c>
      <c r="V34" s="10">
        <f>V38+V39+V40+V41+V42+V43+V44+V45</f>
        <v>3573.8900000004796</v>
      </c>
    </row>
    <row r="35" spans="1:22" ht="15.75">
      <c r="A35" s="12" t="s">
        <v>57</v>
      </c>
      <c r="B35" s="6"/>
      <c r="C35" s="13"/>
      <c r="D35" s="13"/>
      <c r="E35" s="13"/>
      <c r="F35" s="14"/>
      <c r="G35" s="14"/>
      <c r="H35" s="15"/>
      <c r="I35" s="15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5"/>
    </row>
    <row r="36" spans="1:22" ht="52.5" customHeight="1">
      <c r="A36" s="25" t="s">
        <v>75</v>
      </c>
      <c r="B36" s="6">
        <v>300</v>
      </c>
      <c r="C36" s="13" t="s">
        <v>17</v>
      </c>
      <c r="D36" s="13" t="s">
        <v>18</v>
      </c>
      <c r="E36" s="13" t="s">
        <v>48</v>
      </c>
      <c r="F36" s="14"/>
      <c r="G36" s="14"/>
      <c r="H36" s="15"/>
      <c r="I36" s="15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5"/>
    </row>
    <row r="37" spans="1:22" ht="16.5" customHeight="1">
      <c r="A37" s="40" t="s">
        <v>58</v>
      </c>
      <c r="B37" s="6"/>
      <c r="C37" s="13"/>
      <c r="D37" s="13"/>
      <c r="E37" s="13"/>
      <c r="F37" s="14">
        <v>1185317</v>
      </c>
      <c r="G37" s="14"/>
      <c r="H37" s="15"/>
      <c r="I37" s="15">
        <f>J37+K37+L37+M37+N37+O37+P37+Q37+R37+S37+T37+U37</f>
        <v>0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5"/>
    </row>
    <row r="38" spans="1:22" ht="28.5" customHeight="1">
      <c r="A38" s="40" t="s">
        <v>59</v>
      </c>
      <c r="B38" s="6"/>
      <c r="C38" s="13"/>
      <c r="D38" s="13"/>
      <c r="E38" s="13"/>
      <c r="F38" s="15"/>
      <c r="G38" s="15">
        <v>43325.99</v>
      </c>
      <c r="H38" s="15">
        <v>671985</v>
      </c>
      <c r="I38" s="15">
        <f>J38+K38+L38+M38+N38+O38+P38+Q38+R38+S38+T38+U38</f>
        <v>713814.48</v>
      </c>
      <c r="J38" s="15"/>
      <c r="K38" s="15"/>
      <c r="L38" s="15"/>
      <c r="M38" s="15">
        <v>8789.77</v>
      </c>
      <c r="N38" s="15"/>
      <c r="O38" s="15">
        <v>416129.67</v>
      </c>
      <c r="P38" s="15"/>
      <c r="Q38" s="15">
        <v>95874.13</v>
      </c>
      <c r="R38" s="15">
        <v>153043.7</v>
      </c>
      <c r="S38" s="15">
        <v>12868.36</v>
      </c>
      <c r="T38" s="15"/>
      <c r="U38" s="15">
        <v>27108.85</v>
      </c>
      <c r="V38" s="15">
        <f>G38+H38-I38</f>
        <v>1496.5100000000093</v>
      </c>
    </row>
    <row r="39" spans="1:22" ht="63" customHeight="1">
      <c r="A39" s="25" t="s">
        <v>60</v>
      </c>
      <c r="B39" s="6">
        <v>300</v>
      </c>
      <c r="C39" s="13" t="s">
        <v>17</v>
      </c>
      <c r="D39" s="13" t="s">
        <v>61</v>
      </c>
      <c r="E39" s="13" t="s">
        <v>48</v>
      </c>
      <c r="F39" s="14">
        <v>9822600</v>
      </c>
      <c r="G39" s="14"/>
      <c r="H39" s="15">
        <v>6976348</v>
      </c>
      <c r="I39" s="15">
        <f>J39+K39+L39+M39+N39+O39+P39+Q39+R39+S39+T39+U39</f>
        <v>6977976.4799999995</v>
      </c>
      <c r="J39" s="16">
        <v>5303340.81</v>
      </c>
      <c r="K39" s="16"/>
      <c r="L39" s="16">
        <v>1616774.67</v>
      </c>
      <c r="M39" s="16"/>
      <c r="N39" s="16"/>
      <c r="O39" s="16"/>
      <c r="P39" s="16"/>
      <c r="Q39" s="16">
        <v>300</v>
      </c>
      <c r="R39" s="16">
        <v>1590</v>
      </c>
      <c r="S39" s="16"/>
      <c r="T39" s="16">
        <v>19490</v>
      </c>
      <c r="U39" s="16">
        <v>36481</v>
      </c>
      <c r="V39" s="15">
        <f>G39+H39-I39</f>
        <v>-1628.4799999995157</v>
      </c>
    </row>
    <row r="40" spans="1:22" ht="50.25" customHeight="1">
      <c r="A40" s="34" t="s">
        <v>62</v>
      </c>
      <c r="B40" s="42" t="s">
        <v>63</v>
      </c>
      <c r="C40" s="42" t="s">
        <v>64</v>
      </c>
      <c r="D40" s="43" t="s">
        <v>65</v>
      </c>
      <c r="E40" s="42" t="s">
        <v>26</v>
      </c>
      <c r="F40" s="44"/>
      <c r="G40" s="44"/>
      <c r="H40" s="45"/>
      <c r="I40" s="22">
        <f aca="true" t="shared" si="7" ref="I40:I45">SUM(J40:U40)</f>
        <v>0</v>
      </c>
      <c r="J40" s="23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15">
        <f>H40-I40</f>
        <v>0</v>
      </c>
    </row>
    <row r="41" spans="1:22" ht="34.5" customHeight="1">
      <c r="A41" s="55" t="s">
        <v>84</v>
      </c>
      <c r="B41" s="6">
        <v>300</v>
      </c>
      <c r="C41" s="56" t="s">
        <v>21</v>
      </c>
      <c r="D41" s="56" t="s">
        <v>22</v>
      </c>
      <c r="E41" s="56" t="s">
        <v>19</v>
      </c>
      <c r="F41" s="14">
        <v>2155</v>
      </c>
      <c r="G41" s="44"/>
      <c r="H41" s="45"/>
      <c r="I41" s="22">
        <f t="shared" si="7"/>
        <v>0</v>
      </c>
      <c r="J41" s="23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15">
        <f>H41-I41</f>
        <v>0</v>
      </c>
    </row>
    <row r="42" spans="1:22" ht="48" customHeight="1">
      <c r="A42" s="35" t="s">
        <v>66</v>
      </c>
      <c r="B42" s="6">
        <v>300</v>
      </c>
      <c r="C42" s="33" t="s">
        <v>17</v>
      </c>
      <c r="D42" s="33" t="s">
        <v>67</v>
      </c>
      <c r="E42" s="33" t="s">
        <v>31</v>
      </c>
      <c r="F42" s="14">
        <v>119274</v>
      </c>
      <c r="G42" s="14"/>
      <c r="H42" s="15">
        <v>64125</v>
      </c>
      <c r="I42" s="22">
        <f t="shared" si="7"/>
        <v>64125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>
        <v>64125</v>
      </c>
      <c r="V42" s="15">
        <f>H42-I42</f>
        <v>0</v>
      </c>
    </row>
    <row r="43" spans="1:22" ht="60.75" customHeight="1">
      <c r="A43" s="35" t="s">
        <v>68</v>
      </c>
      <c r="B43" s="6">
        <v>300</v>
      </c>
      <c r="C43" s="33" t="s">
        <v>39</v>
      </c>
      <c r="D43" s="33" t="s">
        <v>69</v>
      </c>
      <c r="E43" s="33" t="s">
        <v>41</v>
      </c>
      <c r="F43" s="14">
        <v>76440</v>
      </c>
      <c r="G43" s="14"/>
      <c r="H43" s="15">
        <v>76440</v>
      </c>
      <c r="I43" s="22">
        <f t="shared" si="7"/>
        <v>75170</v>
      </c>
      <c r="J43" s="16"/>
      <c r="K43" s="16"/>
      <c r="L43" s="16"/>
      <c r="M43" s="16"/>
      <c r="N43" s="16"/>
      <c r="O43" s="16"/>
      <c r="P43" s="16"/>
      <c r="Q43" s="16"/>
      <c r="R43" s="16">
        <v>64250</v>
      </c>
      <c r="S43" s="41"/>
      <c r="T43" s="16"/>
      <c r="U43" s="16">
        <v>10920</v>
      </c>
      <c r="V43" s="15">
        <f>H43-I43</f>
        <v>1270</v>
      </c>
    </row>
    <row r="44" spans="1:22" ht="36" customHeight="1">
      <c r="A44" s="40" t="s">
        <v>83</v>
      </c>
      <c r="B44" s="6"/>
      <c r="C44" s="13"/>
      <c r="D44" s="13"/>
      <c r="E44" s="13"/>
      <c r="F44" s="14"/>
      <c r="G44" s="14"/>
      <c r="H44" s="15"/>
      <c r="I44" s="22">
        <f t="shared" si="7"/>
        <v>0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5">
        <f>H44-I44</f>
        <v>0</v>
      </c>
    </row>
    <row r="45" spans="1:22" ht="30.75" customHeight="1">
      <c r="A45" s="7" t="s">
        <v>70</v>
      </c>
      <c r="B45" s="46"/>
      <c r="C45" s="46"/>
      <c r="D45" s="47"/>
      <c r="E45" s="46"/>
      <c r="F45" s="9">
        <v>450000</v>
      </c>
      <c r="G45" s="9"/>
      <c r="H45" s="9">
        <v>337018.45</v>
      </c>
      <c r="I45" s="10">
        <f t="shared" si="7"/>
        <v>334582.59</v>
      </c>
      <c r="J45" s="10"/>
      <c r="K45" s="10"/>
      <c r="L45" s="10"/>
      <c r="M45" s="10"/>
      <c r="N45" s="10"/>
      <c r="O45" s="10"/>
      <c r="P45" s="10"/>
      <c r="Q45" s="10"/>
      <c r="R45" s="10">
        <v>4000</v>
      </c>
      <c r="S45" s="10"/>
      <c r="T45" s="10"/>
      <c r="U45" s="10">
        <v>330582.59</v>
      </c>
      <c r="V45" s="10">
        <f>G45+H45-I45</f>
        <v>2435.859999999986</v>
      </c>
    </row>
    <row r="46" spans="1:22" ht="15">
      <c r="A46" s="1"/>
      <c r="B46" s="1"/>
      <c r="C46" s="1"/>
      <c r="D46" s="1"/>
      <c r="E46" s="1"/>
      <c r="F46" s="2"/>
      <c r="G46" s="2"/>
      <c r="H46" s="1"/>
      <c r="I46" s="1"/>
      <c r="J46" s="1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">
      <c r="A47" s="1"/>
      <c r="B47" s="1" t="s">
        <v>71</v>
      </c>
      <c r="C47" s="1"/>
      <c r="D47" s="1"/>
      <c r="E47" s="48"/>
      <c r="F47" s="49"/>
      <c r="G47" s="50"/>
      <c r="H47" s="1"/>
      <c r="I47" s="48" t="s">
        <v>81</v>
      </c>
      <c r="J47" s="48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5">
      <c r="A48" s="1"/>
      <c r="B48" s="1"/>
      <c r="C48" s="1"/>
      <c r="D48" s="1"/>
      <c r="E48" s="1"/>
      <c r="F48" s="2"/>
      <c r="G48" s="2"/>
      <c r="H48" s="1"/>
      <c r="I48" s="1"/>
      <c r="J48" s="1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5">
      <c r="A49" s="1" t="s">
        <v>72</v>
      </c>
      <c r="B49" s="1" t="s">
        <v>73</v>
      </c>
      <c r="C49" s="1"/>
      <c r="D49" s="1"/>
      <c r="E49" s="48"/>
      <c r="F49" s="49"/>
      <c r="G49" s="50"/>
      <c r="H49" s="1"/>
      <c r="I49" s="54" t="s">
        <v>82</v>
      </c>
      <c r="J49" s="48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5">
      <c r="A50" s="1"/>
      <c r="B50" s="1"/>
      <c r="C50" s="1"/>
      <c r="D50" s="1"/>
      <c r="E50" s="1"/>
      <c r="F50" s="2"/>
      <c r="G50" s="2"/>
      <c r="H50" s="1"/>
      <c r="I50" s="1"/>
      <c r="J50" s="1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</sheetData>
  <sheetProtection/>
  <mergeCells count="11">
    <mergeCell ref="J5:U5"/>
    <mergeCell ref="G5:G6"/>
    <mergeCell ref="V5:V6"/>
    <mergeCell ref="A1:V1"/>
    <mergeCell ref="A2:V2"/>
    <mergeCell ref="A3:V3"/>
    <mergeCell ref="A5:A6"/>
    <mergeCell ref="B5:E5"/>
    <mergeCell ref="F5:F6"/>
    <mergeCell ref="H5:H6"/>
    <mergeCell ref="I5:I6"/>
  </mergeCells>
  <printOptions/>
  <pageMargins left="0.25" right="0.25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2013-06-03T07:20:13Z</cp:lastPrinted>
  <dcterms:created xsi:type="dcterms:W3CDTF">2006-09-16T00:00:00Z</dcterms:created>
  <dcterms:modified xsi:type="dcterms:W3CDTF">2013-10-09T09:59:38Z</dcterms:modified>
  <cp:category/>
  <cp:version/>
  <cp:contentType/>
  <cp:contentStatus/>
</cp:coreProperties>
</file>